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atkart.no\Kartkontor\OSLO\Brukerdata\jenein\GEOVEKST\GV-forum\Møte 150908-09\"/>
    </mc:Choice>
  </mc:AlternateContent>
  <bookViews>
    <workbookView xWindow="0" yWindow="0" windowWidth="12288" windowHeight="5076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C23" i="1"/>
  <c r="D42" i="1"/>
  <c r="E42" i="1"/>
  <c r="F42" i="1"/>
  <c r="G42" i="1"/>
  <c r="H42" i="1"/>
  <c r="I42" i="1"/>
  <c r="J42" i="1"/>
  <c r="C42" i="1"/>
  <c r="K38" i="1"/>
  <c r="D38" i="1"/>
  <c r="E38" i="1"/>
  <c r="F38" i="1"/>
  <c r="G38" i="1"/>
  <c r="H38" i="1"/>
  <c r="I38" i="1"/>
  <c r="J38" i="1"/>
  <c r="C38" i="1"/>
  <c r="J20" i="1"/>
  <c r="D20" i="1"/>
  <c r="E20" i="1"/>
  <c r="F20" i="1"/>
  <c r="G20" i="1"/>
  <c r="H20" i="1"/>
  <c r="I20" i="1"/>
  <c r="C20" i="1"/>
  <c r="C22" i="1"/>
  <c r="D22" i="1"/>
  <c r="E22" i="1"/>
  <c r="F22" i="1"/>
  <c r="G22" i="1"/>
  <c r="H22" i="1"/>
  <c r="I22" i="1"/>
  <c r="J22" i="1"/>
  <c r="K36" i="1"/>
  <c r="K37" i="1"/>
  <c r="K35" i="1"/>
  <c r="G41" i="1" s="1"/>
  <c r="J41" i="1" l="1"/>
  <c r="F41" i="1"/>
  <c r="I41" i="1"/>
  <c r="E41" i="1"/>
  <c r="H41" i="1"/>
  <c r="D41" i="1"/>
  <c r="C41" i="1"/>
  <c r="D32" i="1"/>
  <c r="C30" i="1"/>
  <c r="J19" i="1"/>
  <c r="J18" i="1"/>
  <c r="J17" i="1"/>
  <c r="D14" i="1"/>
  <c r="K41" i="1" l="1"/>
  <c r="E43" i="1"/>
  <c r="I43" i="1"/>
  <c r="D43" i="1"/>
  <c r="G43" i="1"/>
  <c r="H43" i="1"/>
  <c r="C43" i="1"/>
  <c r="J43" i="1"/>
  <c r="F43" i="1"/>
  <c r="F24" i="1"/>
  <c r="I24" i="1"/>
  <c r="E24" i="1"/>
  <c r="H24" i="1"/>
  <c r="D24" i="1"/>
  <c r="G24" i="1"/>
  <c r="K42" i="1" l="1"/>
  <c r="K43" i="1"/>
  <c r="G44" i="1" s="1"/>
  <c r="J23" i="1"/>
  <c r="J24" i="1" s="1"/>
  <c r="C24" i="1"/>
  <c r="J6" i="1"/>
  <c r="J7" i="1"/>
  <c r="J5" i="1"/>
  <c r="J44" i="1" l="1"/>
  <c r="F44" i="1"/>
  <c r="K44" i="1"/>
  <c r="I44" i="1"/>
  <c r="E44" i="1"/>
  <c r="D44" i="1"/>
  <c r="C44" i="1"/>
  <c r="H44" i="1"/>
  <c r="J25" i="1"/>
  <c r="H25" i="1"/>
  <c r="I25" i="1"/>
  <c r="G25" i="1"/>
  <c r="F25" i="1"/>
  <c r="E25" i="1"/>
  <c r="D25" i="1"/>
  <c r="C25" i="1"/>
  <c r="J4" i="1"/>
</calcChain>
</file>

<file path=xl/sharedStrings.xml><?xml version="1.0" encoding="utf-8"?>
<sst xmlns="http://schemas.openxmlformats.org/spreadsheetml/2006/main" count="52" uniqueCount="31">
  <si>
    <t>V</t>
  </si>
  <si>
    <t>E</t>
  </si>
  <si>
    <t>K</t>
  </si>
  <si>
    <t>S</t>
  </si>
  <si>
    <t>T</t>
  </si>
  <si>
    <t>L</t>
  </si>
  <si>
    <t>NVE</t>
  </si>
  <si>
    <t>Sum</t>
  </si>
  <si>
    <r>
      <t>FORSLAG - Kostnadsdeling FKB-laser 2 og 5 pkt/m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</si>
  <si>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Tillegg fra 2 til 5 pkt/m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(heldekkende)</t>
    </r>
  </si>
  <si>
    <r>
      <t>Tillegg fra 2 til 5 pkt/m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(stripe, f.eks veg )</t>
    </r>
  </si>
  <si>
    <r>
      <t>2 pkt/m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(heldekkende)</t>
    </r>
  </si>
  <si>
    <r>
      <t>2 pkt/m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(stripe, f.eks veg )</t>
    </r>
  </si>
  <si>
    <t>Regneeksempel 1</t>
  </si>
  <si>
    <t>Heldekkende område med 2 pkt</t>
  </si>
  <si>
    <t>Areal</t>
  </si>
  <si>
    <t>Pris</t>
  </si>
  <si>
    <t>40% med 5pkt initiert av kommunen og vei</t>
  </si>
  <si>
    <t>Tillegg for 5 pkt</t>
  </si>
  <si>
    <r>
      <t>2 pkt/m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(heldekkende)</t>
    </r>
  </si>
  <si>
    <t>Tillegg fra 2 til 5 pkt/m2 (heldekkende)</t>
  </si>
  <si>
    <r>
      <t>Totalkost 600km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2pkt + 400km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5pkt</t>
    </r>
  </si>
  <si>
    <t>Kommunen og vei deler resterende 40% med 60 - 40, altså 24 og 16 %</t>
  </si>
  <si>
    <t>Regneeksempel 2</t>
  </si>
  <si>
    <t>Stripekartlegging 5pkt, 100 km, 400m bredde</t>
  </si>
  <si>
    <t>Anslått pris 2 pkt</t>
  </si>
  <si>
    <t>JBV</t>
  </si>
  <si>
    <r>
      <t>2 pkt/m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(stripe, f.eks veg )</t>
    </r>
  </si>
  <si>
    <t>SVV og JBV deler resterende 36%  (100 - 64) 10% SVV - 26% JBV</t>
  </si>
  <si>
    <t>Fordeling av rest</t>
  </si>
  <si>
    <t>Enhetspris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</si>
</sst>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\ 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0" fillId="0" borderId="0" xfId="0" applyFont="1"/>
    <xf numFmtId="164" fontId="0" fillId="0" borderId="0" xfId="1" applyNumberFormat="1" applyFont="1"/>
    <xf numFmtId="164" fontId="1" fillId="0" borderId="0" xfId="0" applyNumberFormat="1" applyFont="1"/>
    <xf numFmtId="165" fontId="1" fillId="0" borderId="0" xfId="2" applyNumberFormat="1" applyFont="1"/>
    <xf numFmtId="0" fontId="0" fillId="0" borderId="0" xfId="0" applyAlignment="1">
      <alignment horizontal="center"/>
    </xf>
    <xf numFmtId="164" fontId="1" fillId="0" borderId="0" xfId="1" applyNumberFormat="1" applyFont="1"/>
    <xf numFmtId="0" fontId="5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workbookViewId="0">
      <selection activeCell="M10" sqref="M10"/>
    </sheetView>
  </sheetViews>
  <sheetFormatPr baseColWidth="10" defaultRowHeight="14.4" x14ac:dyDescent="0.3"/>
  <cols>
    <col min="2" max="2" width="37.33203125" bestFit="1" customWidth="1"/>
    <col min="3" max="3" width="11.88671875" bestFit="1" customWidth="1"/>
    <col min="4" max="4" width="10.21875" bestFit="1" customWidth="1"/>
    <col min="5" max="5" width="9.77734375" bestFit="1" customWidth="1"/>
    <col min="6" max="9" width="8.77734375" bestFit="1" customWidth="1"/>
    <col min="10" max="10" width="9.88671875" bestFit="1" customWidth="1"/>
  </cols>
  <sheetData>
    <row r="1" spans="2:10" ht="15" thickBot="1" x14ac:dyDescent="0.35"/>
    <row r="2" spans="2:10" ht="16.2" x14ac:dyDescent="0.3">
      <c r="B2" s="1"/>
      <c r="C2" s="24" t="s">
        <v>8</v>
      </c>
      <c r="D2" s="24"/>
      <c r="E2" s="24"/>
      <c r="F2" s="24"/>
      <c r="G2" s="24"/>
      <c r="H2" s="24"/>
      <c r="I2" s="24"/>
      <c r="J2" s="4"/>
    </row>
    <row r="3" spans="2:10" x14ac:dyDescent="0.3">
      <c r="B3" s="2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6" t="s">
        <v>7</v>
      </c>
    </row>
    <row r="4" spans="2:10" ht="16.2" x14ac:dyDescent="0.3">
      <c r="B4" s="12" t="s">
        <v>11</v>
      </c>
      <c r="C4" s="13">
        <v>14</v>
      </c>
      <c r="D4" s="13">
        <v>6</v>
      </c>
      <c r="E4" s="13">
        <v>36</v>
      </c>
      <c r="F4" s="13">
        <v>18</v>
      </c>
      <c r="G4" s="13">
        <v>6</v>
      </c>
      <c r="H4" s="13">
        <v>10</v>
      </c>
      <c r="I4" s="13">
        <v>10</v>
      </c>
      <c r="J4" s="14">
        <f>SUM(C4:I4)</f>
        <v>100</v>
      </c>
    </row>
    <row r="5" spans="2:10" ht="16.2" x14ac:dyDescent="0.3">
      <c r="B5" s="12" t="s">
        <v>12</v>
      </c>
      <c r="C5" s="13">
        <v>36</v>
      </c>
      <c r="D5" s="13">
        <v>5</v>
      </c>
      <c r="E5" s="13">
        <v>32</v>
      </c>
      <c r="F5" s="13">
        <v>10</v>
      </c>
      <c r="G5" s="13">
        <v>5</v>
      </c>
      <c r="H5" s="13">
        <v>6</v>
      </c>
      <c r="I5" s="13">
        <v>6</v>
      </c>
      <c r="J5" s="14">
        <f>SUM(C5:I5)</f>
        <v>100</v>
      </c>
    </row>
    <row r="6" spans="2:10" ht="16.2" x14ac:dyDescent="0.3">
      <c r="B6" s="5" t="s">
        <v>9</v>
      </c>
      <c r="C6" s="3">
        <v>8</v>
      </c>
      <c r="D6" s="3">
        <v>4</v>
      </c>
      <c r="E6" s="3">
        <v>21</v>
      </c>
      <c r="F6" s="3">
        <v>11</v>
      </c>
      <c r="G6" s="3">
        <v>4</v>
      </c>
      <c r="H6" s="3">
        <v>6</v>
      </c>
      <c r="I6" s="3">
        <v>6</v>
      </c>
      <c r="J6" s="6">
        <f t="shared" ref="J6:J7" si="0">SUM(C6:I6)</f>
        <v>60</v>
      </c>
    </row>
    <row r="7" spans="2:10" ht="16.8" thickBot="1" x14ac:dyDescent="0.35">
      <c r="B7" s="7" t="s">
        <v>10</v>
      </c>
      <c r="C7" s="8">
        <v>21</v>
      </c>
      <c r="D7" s="8">
        <v>3</v>
      </c>
      <c r="E7" s="8">
        <v>19</v>
      </c>
      <c r="F7" s="8">
        <v>6</v>
      </c>
      <c r="G7" s="8">
        <v>3</v>
      </c>
      <c r="H7" s="8">
        <v>4</v>
      </c>
      <c r="I7" s="8">
        <v>4</v>
      </c>
      <c r="J7" s="9">
        <f t="shared" si="0"/>
        <v>60</v>
      </c>
    </row>
    <row r="8" spans="2:10" x14ac:dyDescent="0.3">
      <c r="B8" s="10"/>
      <c r="C8" s="11"/>
      <c r="D8" s="11"/>
      <c r="E8" s="11"/>
      <c r="F8" s="11"/>
      <c r="G8" s="11"/>
      <c r="H8" s="11"/>
      <c r="I8" s="11"/>
      <c r="J8" s="11"/>
    </row>
    <row r="10" spans="2:10" x14ac:dyDescent="0.3">
      <c r="B10" s="15"/>
    </row>
    <row r="11" spans="2:10" x14ac:dyDescent="0.3">
      <c r="B11" s="23" t="s">
        <v>13</v>
      </c>
      <c r="C11" t="s">
        <v>15</v>
      </c>
      <c r="D11" t="s">
        <v>16</v>
      </c>
    </row>
    <row r="12" spans="2:10" x14ac:dyDescent="0.3">
      <c r="B12" t="s">
        <v>14</v>
      </c>
      <c r="C12">
        <v>1000</v>
      </c>
      <c r="D12">
        <v>900</v>
      </c>
    </row>
    <row r="13" spans="2:10" x14ac:dyDescent="0.3">
      <c r="B13" t="s">
        <v>17</v>
      </c>
      <c r="C13">
        <v>400</v>
      </c>
      <c r="D13">
        <v>2000</v>
      </c>
      <c r="E13" t="s">
        <v>22</v>
      </c>
    </row>
    <row r="14" spans="2:10" x14ac:dyDescent="0.3">
      <c r="B14" t="s">
        <v>18</v>
      </c>
      <c r="D14">
        <f>D13-D12</f>
        <v>1100</v>
      </c>
    </row>
    <row r="16" spans="2:10" s="21" customFormat="1" x14ac:dyDescent="0.3">
      <c r="C16" s="21" t="s">
        <v>0</v>
      </c>
      <c r="D16" s="21" t="s">
        <v>1</v>
      </c>
      <c r="E16" s="21" t="s">
        <v>2</v>
      </c>
      <c r="F16" s="21" t="s">
        <v>3</v>
      </c>
      <c r="G16" s="21" t="s">
        <v>4</v>
      </c>
      <c r="H16" s="21" t="s">
        <v>5</v>
      </c>
      <c r="I16" s="21" t="s">
        <v>6</v>
      </c>
    </row>
    <row r="17" spans="2:10" ht="16.2" x14ac:dyDescent="0.3">
      <c r="B17" s="17" t="s">
        <v>19</v>
      </c>
      <c r="C17" s="28">
        <v>14</v>
      </c>
      <c r="D17" s="28">
        <v>6</v>
      </c>
      <c r="E17" s="28">
        <v>36</v>
      </c>
      <c r="F17" s="28">
        <v>18</v>
      </c>
      <c r="G17" s="28">
        <v>6</v>
      </c>
      <c r="H17" s="28">
        <v>10</v>
      </c>
      <c r="I17" s="28">
        <v>10</v>
      </c>
      <c r="J17" s="28">
        <f>SUM(C17:I17)</f>
        <v>100</v>
      </c>
    </row>
    <row r="18" spans="2:10" x14ac:dyDescent="0.3">
      <c r="B18" s="17" t="s">
        <v>20</v>
      </c>
      <c r="C18" s="21">
        <v>8</v>
      </c>
      <c r="D18" s="21">
        <v>4</v>
      </c>
      <c r="E18" s="21">
        <v>21</v>
      </c>
      <c r="F18" s="21">
        <v>11</v>
      </c>
      <c r="G18" s="21">
        <v>4</v>
      </c>
      <c r="H18" s="21">
        <v>6</v>
      </c>
      <c r="I18" s="21">
        <v>6</v>
      </c>
      <c r="J18" s="21">
        <f>SUM(C18:I18)</f>
        <v>60</v>
      </c>
    </row>
    <row r="19" spans="2:10" x14ac:dyDescent="0.3">
      <c r="B19" s="17"/>
      <c r="C19" s="28">
        <v>16</v>
      </c>
      <c r="D19" s="28"/>
      <c r="E19" s="28">
        <v>24</v>
      </c>
      <c r="F19" s="28"/>
      <c r="G19" s="28"/>
      <c r="H19" s="28"/>
      <c r="I19" s="28"/>
      <c r="J19" s="28">
        <f>SUM(C19:I19)</f>
        <v>40</v>
      </c>
    </row>
    <row r="20" spans="2:10" x14ac:dyDescent="0.3">
      <c r="B20" s="17"/>
      <c r="C20" s="29">
        <f>C18+C19</f>
        <v>24</v>
      </c>
      <c r="D20" s="29">
        <f t="shared" ref="D20:I20" si="1">D18+D19</f>
        <v>4</v>
      </c>
      <c r="E20" s="29">
        <f t="shared" si="1"/>
        <v>45</v>
      </c>
      <c r="F20" s="29">
        <f t="shared" si="1"/>
        <v>11</v>
      </c>
      <c r="G20" s="29">
        <f t="shared" si="1"/>
        <v>4</v>
      </c>
      <c r="H20" s="29">
        <f t="shared" si="1"/>
        <v>6</v>
      </c>
      <c r="I20" s="29">
        <f t="shared" si="1"/>
        <v>6</v>
      </c>
      <c r="J20" s="29">
        <f>SUM(C20:I20)</f>
        <v>100</v>
      </c>
    </row>
    <row r="21" spans="2:10" x14ac:dyDescent="0.3">
      <c r="B21" s="17"/>
      <c r="C21" s="11"/>
      <c r="D21" s="11"/>
      <c r="E21" s="11"/>
      <c r="F21" s="11"/>
      <c r="G21" s="11"/>
      <c r="H21" s="11"/>
      <c r="I21" s="11"/>
      <c r="J21" s="11"/>
    </row>
    <row r="22" spans="2:10" ht="16.2" x14ac:dyDescent="0.3">
      <c r="B22" s="17" t="s">
        <v>19</v>
      </c>
      <c r="C22" s="18">
        <f>$C$12*$D$12*C17/100</f>
        <v>126000</v>
      </c>
      <c r="D22" s="18">
        <f t="shared" ref="D22:I22" si="2">$C$12*$D$12*D17/100</f>
        <v>54000</v>
      </c>
      <c r="E22" s="18">
        <f t="shared" si="2"/>
        <v>324000</v>
      </c>
      <c r="F22" s="18">
        <f t="shared" si="2"/>
        <v>162000</v>
      </c>
      <c r="G22" s="18">
        <f t="shared" si="2"/>
        <v>54000</v>
      </c>
      <c r="H22" s="18">
        <f t="shared" si="2"/>
        <v>90000</v>
      </c>
      <c r="I22" s="18">
        <f t="shared" si="2"/>
        <v>90000</v>
      </c>
      <c r="J22" s="18">
        <f>SUM(C22:I22)</f>
        <v>900000</v>
      </c>
    </row>
    <row r="23" spans="2:10" ht="16.2" x14ac:dyDescent="0.3">
      <c r="B23" s="17" t="s">
        <v>9</v>
      </c>
      <c r="C23" s="18">
        <f>$C$13*$D$14*(C20)/100</f>
        <v>105600</v>
      </c>
      <c r="D23" s="18">
        <f t="shared" ref="D23:I23" si="3">$C$13*$D$14*(D20)/100</f>
        <v>17600</v>
      </c>
      <c r="E23" s="18">
        <f t="shared" si="3"/>
        <v>198000</v>
      </c>
      <c r="F23" s="18">
        <f t="shared" si="3"/>
        <v>48400</v>
      </c>
      <c r="G23" s="18">
        <f t="shared" si="3"/>
        <v>17600</v>
      </c>
      <c r="H23" s="18">
        <f t="shared" si="3"/>
        <v>26400</v>
      </c>
      <c r="I23" s="18">
        <f t="shared" si="3"/>
        <v>26400</v>
      </c>
      <c r="J23" s="18">
        <f>SUM(C23:I23)</f>
        <v>440000</v>
      </c>
    </row>
    <row r="24" spans="2:10" ht="16.2" x14ac:dyDescent="0.3">
      <c r="B24" s="16" t="s">
        <v>21</v>
      </c>
      <c r="C24" s="19">
        <f>SUM(C22:C23)</f>
        <v>231600</v>
      </c>
      <c r="D24" s="19">
        <f>SUM(D22:D23)</f>
        <v>71600</v>
      </c>
      <c r="E24" s="19">
        <f>SUM(E22:E23)</f>
        <v>522000</v>
      </c>
      <c r="F24" s="19">
        <f>SUM(F22:F23)</f>
        <v>210400</v>
      </c>
      <c r="G24" s="19">
        <f>SUM(G22:G23)</f>
        <v>71600</v>
      </c>
      <c r="H24" s="19">
        <f>SUM(H22:H23)</f>
        <v>116400</v>
      </c>
      <c r="I24" s="19">
        <f>SUM(I22:I23)</f>
        <v>116400</v>
      </c>
      <c r="J24" s="19">
        <f>SUM(J22:J23)</f>
        <v>1340000</v>
      </c>
    </row>
    <row r="25" spans="2:10" x14ac:dyDescent="0.3">
      <c r="B25" s="16"/>
      <c r="C25" s="20">
        <f>C24/$J$24</f>
        <v>0.17283582089552238</v>
      </c>
      <c r="D25" s="20">
        <f t="shared" ref="D25:J25" si="4">D24/$J$24</f>
        <v>5.3432835820895523E-2</v>
      </c>
      <c r="E25" s="20">
        <f t="shared" si="4"/>
        <v>0.38955223880597017</v>
      </c>
      <c r="F25" s="20">
        <f t="shared" si="4"/>
        <v>0.15701492537313433</v>
      </c>
      <c r="G25" s="20">
        <f t="shared" si="4"/>
        <v>5.3432835820895523E-2</v>
      </c>
      <c r="H25" s="20">
        <f t="shared" si="4"/>
        <v>8.6865671641791042E-2</v>
      </c>
      <c r="I25" s="20">
        <f t="shared" si="4"/>
        <v>8.6865671641791042E-2</v>
      </c>
      <c r="J25" s="20">
        <f t="shared" si="4"/>
        <v>1</v>
      </c>
    </row>
    <row r="28" spans="2:10" x14ac:dyDescent="0.3">
      <c r="B28" s="15"/>
    </row>
    <row r="29" spans="2:10" x14ac:dyDescent="0.3">
      <c r="B29" s="23" t="s">
        <v>23</v>
      </c>
      <c r="C29" s="27" t="s">
        <v>15</v>
      </c>
      <c r="D29" s="27" t="s">
        <v>30</v>
      </c>
    </row>
    <row r="30" spans="2:10" x14ac:dyDescent="0.3">
      <c r="B30" t="s">
        <v>24</v>
      </c>
      <c r="C30" s="18">
        <f>100*0.4</f>
        <v>40</v>
      </c>
      <c r="D30" s="18">
        <v>3000</v>
      </c>
    </row>
    <row r="31" spans="2:10" x14ac:dyDescent="0.3">
      <c r="B31" t="s">
        <v>25</v>
      </c>
      <c r="C31" s="18">
        <v>40</v>
      </c>
      <c r="D31" s="18">
        <v>1400</v>
      </c>
      <c r="E31" t="s">
        <v>28</v>
      </c>
    </row>
    <row r="32" spans="2:10" x14ac:dyDescent="0.3">
      <c r="B32" t="s">
        <v>18</v>
      </c>
      <c r="C32" s="18"/>
      <c r="D32" s="18">
        <f>D30-D31</f>
        <v>1600</v>
      </c>
    </row>
    <row r="34" spans="2:11" x14ac:dyDescent="0.3">
      <c r="B34" s="21"/>
      <c r="C34" s="21" t="s">
        <v>0</v>
      </c>
      <c r="D34" s="21" t="s">
        <v>1</v>
      </c>
      <c r="E34" s="21" t="s">
        <v>2</v>
      </c>
      <c r="F34" s="21" t="s">
        <v>3</v>
      </c>
      <c r="G34" s="21" t="s">
        <v>4</v>
      </c>
      <c r="H34" s="21" t="s">
        <v>5</v>
      </c>
      <c r="I34" s="21" t="s">
        <v>6</v>
      </c>
      <c r="J34" s="21" t="s">
        <v>26</v>
      </c>
      <c r="K34" s="21"/>
    </row>
    <row r="35" spans="2:11" ht="16.2" x14ac:dyDescent="0.3">
      <c r="B35" s="17" t="s">
        <v>27</v>
      </c>
      <c r="C35" s="28">
        <v>36</v>
      </c>
      <c r="D35" s="28">
        <v>5</v>
      </c>
      <c r="E35" s="28">
        <v>32</v>
      </c>
      <c r="F35" s="28">
        <v>10</v>
      </c>
      <c r="G35" s="28">
        <v>5</v>
      </c>
      <c r="H35" s="28">
        <v>6</v>
      </c>
      <c r="I35" s="28">
        <v>6</v>
      </c>
      <c r="J35" s="28">
        <v>4</v>
      </c>
      <c r="K35" s="28">
        <f>SUM(C35:J35)</f>
        <v>104</v>
      </c>
    </row>
    <row r="36" spans="2:11" ht="16.2" x14ac:dyDescent="0.3">
      <c r="B36" s="17" t="s">
        <v>10</v>
      </c>
      <c r="C36" s="21">
        <v>21</v>
      </c>
      <c r="D36" s="21">
        <v>3</v>
      </c>
      <c r="E36" s="21">
        <v>19</v>
      </c>
      <c r="F36" s="21">
        <v>6</v>
      </c>
      <c r="G36" s="21">
        <v>3</v>
      </c>
      <c r="H36" s="21">
        <v>4</v>
      </c>
      <c r="I36" s="21">
        <v>4</v>
      </c>
      <c r="J36" s="21">
        <v>4</v>
      </c>
      <c r="K36" s="21">
        <f t="shared" ref="K36:K38" si="5">SUM(C36:J36)</f>
        <v>64</v>
      </c>
    </row>
    <row r="37" spans="2:11" x14ac:dyDescent="0.3">
      <c r="B37" s="17" t="s">
        <v>29</v>
      </c>
      <c r="C37" s="28">
        <v>10</v>
      </c>
      <c r="D37" s="28"/>
      <c r="E37" s="28"/>
      <c r="F37" s="28"/>
      <c r="G37" s="28"/>
      <c r="H37" s="28"/>
      <c r="I37" s="28"/>
      <c r="J37" s="28">
        <v>26</v>
      </c>
      <c r="K37" s="28">
        <f t="shared" si="5"/>
        <v>36</v>
      </c>
    </row>
    <row r="38" spans="2:11" x14ac:dyDescent="0.3">
      <c r="B38" s="17"/>
      <c r="C38" s="29">
        <f>SUM(C36:C37)</f>
        <v>31</v>
      </c>
      <c r="D38" s="29">
        <f t="shared" ref="D38:J38" si="6">SUM(D36:D37)</f>
        <v>3</v>
      </c>
      <c r="E38" s="29">
        <f t="shared" si="6"/>
        <v>19</v>
      </c>
      <c r="F38" s="29">
        <f t="shared" si="6"/>
        <v>6</v>
      </c>
      <c r="G38" s="29">
        <f t="shared" si="6"/>
        <v>3</v>
      </c>
      <c r="H38" s="29">
        <f t="shared" si="6"/>
        <v>4</v>
      </c>
      <c r="I38" s="29">
        <f t="shared" si="6"/>
        <v>4</v>
      </c>
      <c r="J38" s="29">
        <f t="shared" si="6"/>
        <v>30</v>
      </c>
      <c r="K38" s="29">
        <f t="shared" si="5"/>
        <v>100</v>
      </c>
    </row>
    <row r="39" spans="2:11" x14ac:dyDescent="0.3">
      <c r="B39" s="17"/>
      <c r="C39" s="11"/>
      <c r="D39" s="11"/>
      <c r="E39" s="11"/>
      <c r="F39" s="11"/>
      <c r="G39" s="11"/>
      <c r="H39" s="11"/>
      <c r="I39" s="11"/>
      <c r="J39" s="11"/>
      <c r="K39" s="11"/>
    </row>
    <row r="40" spans="2:11" x14ac:dyDescent="0.3">
      <c r="K40" s="25"/>
    </row>
    <row r="41" spans="2:11" ht="16.2" x14ac:dyDescent="0.3">
      <c r="B41" s="17" t="s">
        <v>27</v>
      </c>
      <c r="C41" s="18">
        <f>$C$31*$D$31*C35/$K$35</f>
        <v>19384.615384615383</v>
      </c>
      <c r="D41" s="18">
        <f t="shared" ref="D41:J41" si="7">$C$31*$D$31*D35/$K$35</f>
        <v>2692.3076923076924</v>
      </c>
      <c r="E41" s="18">
        <f t="shared" si="7"/>
        <v>17230.76923076923</v>
      </c>
      <c r="F41" s="18">
        <f t="shared" si="7"/>
        <v>5384.6153846153848</v>
      </c>
      <c r="G41" s="18">
        <f t="shared" si="7"/>
        <v>2692.3076923076924</v>
      </c>
      <c r="H41" s="18">
        <f t="shared" si="7"/>
        <v>3230.7692307692309</v>
      </c>
      <c r="I41" s="18">
        <f t="shared" si="7"/>
        <v>3230.7692307692309</v>
      </c>
      <c r="J41" s="18">
        <f t="shared" si="7"/>
        <v>2153.8461538461538</v>
      </c>
      <c r="K41" s="26">
        <f>SUM(C41:J41)</f>
        <v>56000.000000000007</v>
      </c>
    </row>
    <row r="42" spans="2:11" ht="16.2" x14ac:dyDescent="0.3">
      <c r="B42" s="17" t="s">
        <v>10</v>
      </c>
      <c r="C42" s="18">
        <f>$C$31*$D$32*(C38)/($K$36+$K$37)</f>
        <v>19840</v>
      </c>
      <c r="D42" s="18">
        <f t="shared" ref="D42:J42" si="8">$C$31*$D$32*(D38)/($K$36+$K$37)</f>
        <v>1920</v>
      </c>
      <c r="E42" s="18">
        <f t="shared" si="8"/>
        <v>12160</v>
      </c>
      <c r="F42" s="18">
        <f t="shared" si="8"/>
        <v>3840</v>
      </c>
      <c r="G42" s="18">
        <f t="shared" si="8"/>
        <v>1920</v>
      </c>
      <c r="H42" s="18">
        <f t="shared" si="8"/>
        <v>2560</v>
      </c>
      <c r="I42" s="18">
        <f t="shared" si="8"/>
        <v>2560</v>
      </c>
      <c r="J42" s="18">
        <f t="shared" si="8"/>
        <v>19200</v>
      </c>
      <c r="K42" s="26">
        <f>SUM(C42:J42)</f>
        <v>64000</v>
      </c>
    </row>
    <row r="43" spans="2:11" s="16" customFormat="1" x14ac:dyDescent="0.3">
      <c r="C43" s="22">
        <f>SUM(C41:C42)</f>
        <v>39224.615384615383</v>
      </c>
      <c r="D43" s="22">
        <f t="shared" ref="D43:J43" si="9">SUM(D41:D42)</f>
        <v>4612.3076923076924</v>
      </c>
      <c r="E43" s="22">
        <f t="shared" si="9"/>
        <v>29390.76923076923</v>
      </c>
      <c r="F43" s="22">
        <f t="shared" si="9"/>
        <v>9224.6153846153848</v>
      </c>
      <c r="G43" s="22">
        <f t="shared" si="9"/>
        <v>4612.3076923076924</v>
      </c>
      <c r="H43" s="22">
        <f t="shared" si="9"/>
        <v>5790.7692307692305</v>
      </c>
      <c r="I43" s="22">
        <f t="shared" si="9"/>
        <v>5790.7692307692305</v>
      </c>
      <c r="J43" s="22">
        <f t="shared" si="9"/>
        <v>21353.846153846152</v>
      </c>
      <c r="K43" s="19">
        <f>SUM(C43:J43)</f>
        <v>120000.00000000001</v>
      </c>
    </row>
    <row r="44" spans="2:11" s="16" customFormat="1" x14ac:dyDescent="0.3">
      <c r="C44" s="20">
        <f>C43/$K$43</f>
        <v>0.3268717948717948</v>
      </c>
      <c r="D44" s="20">
        <f t="shared" ref="D44:K44" si="10">D43/$K$43</f>
        <v>3.8435897435897433E-2</v>
      </c>
      <c r="E44" s="20">
        <f t="shared" si="10"/>
        <v>0.24492307692307688</v>
      </c>
      <c r="F44" s="20">
        <f t="shared" si="10"/>
        <v>7.6871794871794866E-2</v>
      </c>
      <c r="G44" s="20">
        <f t="shared" si="10"/>
        <v>3.8435897435897433E-2</v>
      </c>
      <c r="H44" s="20">
        <f t="shared" si="10"/>
        <v>4.8256410256410247E-2</v>
      </c>
      <c r="I44" s="20">
        <f t="shared" si="10"/>
        <v>4.8256410256410247E-2</v>
      </c>
      <c r="J44" s="20">
        <f t="shared" si="10"/>
        <v>0.17794871794871792</v>
      </c>
      <c r="K44" s="20">
        <f t="shared" si="10"/>
        <v>1</v>
      </c>
    </row>
  </sheetData>
  <mergeCells count="1">
    <mergeCell ref="C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6638B51FD6C84EA0EF06849656067D" ma:contentTypeVersion="11" ma:contentTypeDescription="Opprett et nytt dokument." ma:contentTypeScope="" ma:versionID="01c885e4666edf954c594797ff4848e5">
  <xsd:schema xmlns:xsd="http://www.w3.org/2001/XMLSchema" xmlns:xs="http://www.w3.org/2001/XMLSchema" xmlns:p="http://schemas.microsoft.com/office/2006/metadata/properties" xmlns:ns2="0443eabe-a395-4054-aadf-a6c08c9f88fc" targetNamespace="http://schemas.microsoft.com/office/2006/metadata/properties" ma:root="true" ma:fieldsID="c7d19b375c0b7a91bbaf9edd3aba8de0" ns2:_="">
    <xsd:import namespace="0443eabe-a395-4054-aadf-a6c08c9f88fc"/>
    <xsd:element name="properties">
      <xsd:complexType>
        <xsd:sequence>
          <xsd:element name="documentManagement">
            <xsd:complexType>
              <xsd:all>
                <xsd:element ref="ns2:b432e6af579246dfb5152a142994d9f2" minOccurs="0"/>
                <xsd:element ref="ns2:TaxCatchAll" minOccurs="0"/>
                <xsd:element ref="ns2:d962e12e53ac488eaa4c752d63b077c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eabe-a395-4054-aadf-a6c08c9f88fc" elementFormDefault="qualified">
    <xsd:import namespace="http://schemas.microsoft.com/office/2006/documentManagement/types"/>
    <xsd:import namespace="http://schemas.microsoft.com/office/infopath/2007/PartnerControls"/>
    <xsd:element name="b432e6af579246dfb5152a142994d9f2" ma:index="9" nillable="true" ma:taxonomy="true" ma:internalName="b432e6af579246dfb5152a142994d9f2" ma:taxonomyFieldName="Enhet" ma:displayName="Enhet" ma:readOnly="false" ma:default="" ma:fieldId="{b432e6af-5792-46df-b515-2a142994d9f2}" ma:sspId="a3200e0e-8efb-4f7e-8150-94fc29a8ab46" ma:termSetId="bb73835a-7a97-449f-9049-bcea9baf2d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bb0599e-88e0-4a10-b6f2-c9c9507bf2b7}" ma:internalName="TaxCatchAll" ma:showField="CatchAllData" ma:web="4533e140-8082-4615-81ec-1365514e6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962e12e53ac488eaa4c752d63b077cd" ma:index="12" ma:taxonomy="true" ma:internalName="d962e12e53ac488eaa4c752d63b077cd" ma:taxonomyFieldName="Dokumenttype" ma:displayName="Dokumenttype" ma:default="" ma:fieldId="{d962e12e-53ac-488e-aa4c-752d63b077cd}" ma:sspId="a3200e0e-8efb-4f7e-8150-94fc29a8ab46" ma:termSetId="c0dcd6d4-f221-4cca-97b9-41e5a2ba9cd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962e12e53ac488eaa4c752d63b077cd xmlns="0443eabe-a395-4054-aadf-a6c08c9f88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Møtedokumenter</TermName>
          <TermId xmlns="http://schemas.microsoft.com/office/infopath/2007/PartnerControls">08171c81-3943-47c2-8f49-be44a9049783</TermId>
        </TermInfo>
      </Terms>
    </d962e12e53ac488eaa4c752d63b077cd>
    <TaxCatchAll xmlns="0443eabe-a395-4054-aadf-a6c08c9f88fc">
      <Value>8</Value>
    </TaxCatchAll>
    <b432e6af579246dfb5152a142994d9f2 xmlns="0443eabe-a395-4054-aadf-a6c08c9f88fc">
      <Terms xmlns="http://schemas.microsoft.com/office/infopath/2007/PartnerControls"/>
    </b432e6af579246dfb5152a142994d9f2>
  </documentManagement>
</p:properties>
</file>

<file path=customXml/itemProps1.xml><?xml version="1.0" encoding="utf-8"?>
<ds:datastoreItem xmlns:ds="http://schemas.openxmlformats.org/officeDocument/2006/customXml" ds:itemID="{3CED4535-8A5A-435A-9088-670F1093FFAF}"/>
</file>

<file path=customXml/itemProps2.xml><?xml version="1.0" encoding="utf-8"?>
<ds:datastoreItem xmlns:ds="http://schemas.openxmlformats.org/officeDocument/2006/customXml" ds:itemID="{F3CF58E1-BE5F-4764-A8C4-BC027A1100DB}"/>
</file>

<file path=customXml/itemProps3.xml><?xml version="1.0" encoding="utf-8"?>
<ds:datastoreItem xmlns:ds="http://schemas.openxmlformats.org/officeDocument/2006/customXml" ds:itemID="{47872ACF-764A-4B14-8C50-747E948CF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Kartverk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Einar Jensen</dc:creator>
  <cp:lastModifiedBy>Einar Jensen</cp:lastModifiedBy>
  <dcterms:created xsi:type="dcterms:W3CDTF">2015-05-20T12:59:15Z</dcterms:created>
  <dcterms:modified xsi:type="dcterms:W3CDTF">2015-11-22T19:18:08Z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0x010100B66638B51FD6C84EA0EF06849656067D</vt:lpwstr>
  </property>
  <property fmtid="{D5CDD505-2E9C-101B-9397-08002B2CF9AE}" pid="3" name="Dokumenttype">
    <vt:lpwstr>8;#Møtedokumenter|08171c81-3943-47c2-8f49-be44a9049783</vt:lpwstr>
  </property>
  <property fmtid="{D5CDD505-2E9C-101B-9397-08002B2CF9AE}" pid="4" name="Enhet">
    <vt:lpwstr/>
  </property>
</Properties>
</file>